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" l="1"/>
  <c r="I5" i="17" l="1"/>
  <c r="I4" i="17"/>
  <c r="I6" i="17" l="1"/>
  <c r="H6" i="17" l="1"/>
  <c r="F10" i="6" l="1"/>
  <c r="E9" i="21"/>
  <c r="E5" i="6" l="1"/>
  <c r="F5" i="6" s="1"/>
  <c r="F11" i="6" l="1"/>
  <c r="F12" i="6" l="1"/>
  <c r="E5" i="21"/>
  <c r="F19" i="6"/>
  <c r="G6" i="21"/>
  <c r="F14" i="6" l="1"/>
</calcChain>
</file>

<file path=xl/sharedStrings.xml><?xml version="1.0" encoding="utf-8"?>
<sst xmlns="http://schemas.openxmlformats.org/spreadsheetml/2006/main" count="62" uniqueCount="56">
  <si>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</si>
  <si>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</si>
  <si>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</si>
  <si>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</si>
  <si>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</si>
  <si>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</si>
  <si>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</si>
  <si>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</si>
  <si>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</si>
  <si>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</si>
  <si>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</si>
  <si>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</si>
  <si>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</si>
  <si>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</si>
  <si>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</si>
  <si>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</si>
  <si>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</si>
  <si>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</si>
  <si>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</si>
  <si>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</si>
  <si>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</si>
  <si>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</si>
  <si>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</si>
  <si>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</si>
  <si>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</si>
  <si>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</si>
  <si>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</si>
  <si>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</si>
  <si>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</si>
  <si>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</si>
  <si>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</si>
  <si>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</si>
  <si>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</si>
  <si>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</si>
  <si>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</si>
  <si>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</si>
  <si>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</si>
  <si>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</si>
  <si>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</si>
  <si>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</si>
  <si>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</si>
  <si>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</si>
  <si>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</si>
  <si>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</si>
  <si>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</si>
  <si>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</si>
  <si>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</si>
  <si>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</si>
  <si>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</si>
  <si>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</si>
  <si>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</si>
  <si>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</si>
  <si>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за Февраль 2021 г.</t>
  </si>
  <si>
    <t>Отчет по вывозу ТКО за Февраль 2021 г.</t>
  </si>
  <si>
    <t>СПРАВОЧНАЯ ИНФОРМАЦИЯ потребление коммунальных услуг в доме ул.Москвина, д.10  Февраль 2021 г.</t>
  </si>
  <si>
    <t>35851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</si>
</sst>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G12" sqref="G1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8914.518</v>
      </c>
      <c r="D5" s="16">
        <v>9223.26</v>
      </c>
      <c r="E5" s="27">
        <f>D5-C5</f>
        <v>308.74200000000019</v>
      </c>
      <c r="F5" s="27">
        <f>E5+G5</f>
        <v>308.7920000000002</v>
      </c>
      <c r="G5" s="15">
        <v>0.05</v>
      </c>
      <c r="H5" s="28"/>
      <c r="I5" s="28"/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41</v>
      </c>
      <c r="B8" s="51"/>
      <c r="C8" s="51"/>
      <c r="D8" s="51"/>
      <c r="E8" s="51"/>
      <c r="F8" s="30">
        <v>789.4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f>F8*F9</f>
        <v>40.259399999999999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f>F5-F10</f>
        <v>268.53260000000023</v>
      </c>
    </row>
    <row r="12" spans="1:10" ht="37.15" customHeight="1">
      <c r="A12" s="52" t="s">
        <v>42</v>
      </c>
      <c r="B12" s="52"/>
      <c r="C12" s="52"/>
      <c r="D12" s="52"/>
      <c r="E12" s="52"/>
      <c r="F12" s="31">
        <f>(F5)/(F10+F11)*F9</f>
        <v>5.0999999999999983E-2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f>28.01+F12*F18</f>
        <v>148.74637999999996</v>
      </c>
      <c r="J13" s="11"/>
    </row>
    <row r="14" spans="1:10" ht="29.45" customHeight="1">
      <c r="A14" s="52" t="s">
        <v>51</v>
      </c>
      <c r="B14" s="52"/>
      <c r="C14" s="52"/>
      <c r="D14" s="52"/>
      <c r="E14" s="52"/>
      <c r="F14" s="33">
        <f>F12*F18*3.23</f>
        <v>389.9785073999999</v>
      </c>
      <c r="J14" s="11"/>
    </row>
    <row r="15" spans="1:10" ht="18.75">
      <c r="A15" s="49" t="s">
        <v>37</v>
      </c>
      <c r="B15" s="49"/>
      <c r="C15" s="49"/>
      <c r="D15" s="49"/>
      <c r="E15" s="49"/>
      <c r="F15" s="34">
        <v>4793</v>
      </c>
    </row>
    <row r="16" spans="1:10" ht="18.75">
      <c r="A16" s="49" t="s">
        <v>38</v>
      </c>
      <c r="B16" s="49"/>
      <c r="C16" s="49"/>
      <c r="D16" s="49"/>
      <c r="E16" s="49"/>
      <c r="F16" s="32">
        <v>28.01</v>
      </c>
    </row>
    <row r="17" spans="1:6" ht="18.75">
      <c r="A17" s="49" t="s">
        <v>39</v>
      </c>
      <c r="B17" s="49"/>
      <c r="C17" s="49"/>
      <c r="D17" s="49"/>
      <c r="E17" s="49"/>
      <c r="F17" s="32">
        <v>4.01</v>
      </c>
    </row>
    <row r="18" spans="1:6" ht="18.75">
      <c r="A18" s="49" t="s">
        <v>40</v>
      </c>
      <c r="B18" s="49"/>
      <c r="C18" s="49"/>
      <c r="D18" s="49"/>
      <c r="E18" s="49"/>
      <c r="F18" s="32">
        <v>2367.38</v>
      </c>
    </row>
    <row r="19" spans="1:6" ht="35.450000000000003" customHeight="1">
      <c r="A19" s="50" t="s">
        <v>36</v>
      </c>
      <c r="B19" s="51"/>
      <c r="C19" s="51"/>
      <c r="D19" s="51"/>
      <c r="E19" s="51"/>
      <c r="F19" s="35">
        <f>F11/F6*F18+F15/F6*F17</f>
        <v>59.416182364713514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53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50</v>
      </c>
      <c r="B3" s="57"/>
      <c r="C3" s="57"/>
      <c r="D3" s="57"/>
      <c r="E3" s="39" t="s">
        <v>43</v>
      </c>
      <c r="F3" s="39" t="s">
        <v>44</v>
      </c>
      <c r="G3" s="39" t="s">
        <v>45</v>
      </c>
      <c r="H3" s="48" t="s">
        <v>0</v>
      </c>
      <c r="I3" s="40" t="s">
        <v>46</v>
      </c>
    </row>
    <row r="4" spans="1:9" ht="22.5" customHeight="1">
      <c r="A4" s="58" t="s">
        <v>47</v>
      </c>
      <c r="B4" s="58"/>
      <c r="C4" s="58"/>
      <c r="D4" s="58"/>
      <c r="E4" s="41">
        <v>10992</v>
      </c>
      <c r="F4" s="42">
        <v>866.1</v>
      </c>
      <c r="G4" s="42">
        <v>66.92</v>
      </c>
      <c r="H4" s="43">
        <v>57956.53</v>
      </c>
      <c r="I4" s="44">
        <f>H4/E4</f>
        <v>5.2726100800582243</v>
      </c>
    </row>
    <row r="5" spans="1:9" ht="22.5" customHeight="1">
      <c r="A5" s="59" t="s">
        <v>48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>H5/E5</f>
        <v>0.71907114264919936</v>
      </c>
    </row>
    <row r="6" spans="1:9" ht="35.450000000000003" customHeight="1">
      <c r="A6" s="55" t="s">
        <v>49</v>
      </c>
      <c r="B6" s="55"/>
      <c r="C6" s="55"/>
      <c r="D6" s="55"/>
      <c r="E6" s="45"/>
      <c r="F6" s="41"/>
      <c r="G6" s="41"/>
      <c r="H6" s="46">
        <f>SUM(H4:H5)</f>
        <v>65860.56</v>
      </c>
      <c r="I6" s="47">
        <f>SUM(I4:I5)</f>
        <v>5.9916812227074239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54</v>
      </c>
    </row>
    <row r="2" spans="1:7">
      <c r="A2" s="62" t="s">
        <v>11</v>
      </c>
      <c r="B2" s="62" t="s">
        <v>12</v>
      </c>
      <c r="C2" s="62" t="s">
        <v>13</v>
      </c>
      <c r="D2" s="62" t="s">
        <v>14</v>
      </c>
      <c r="E2" s="62" t="s">
        <v>15</v>
      </c>
      <c r="F2" s="62"/>
      <c r="G2" s="62"/>
    </row>
    <row r="3" spans="1:7">
      <c r="A3" s="62"/>
      <c r="B3" s="62"/>
      <c r="C3" s="62"/>
      <c r="D3" s="62"/>
      <c r="E3" s="62" t="s">
        <v>16</v>
      </c>
      <c r="F3" s="62"/>
      <c r="G3" s="62" t="s">
        <v>17</v>
      </c>
    </row>
    <row r="4" spans="1:7">
      <c r="A4" s="62"/>
      <c r="B4" s="62"/>
      <c r="C4" s="62"/>
      <c r="D4" s="62"/>
      <c r="E4" s="18" t="s">
        <v>18</v>
      </c>
      <c r="F4" s="18" t="s">
        <v>19</v>
      </c>
      <c r="G4" s="62"/>
    </row>
    <row r="5" spans="1:7">
      <c r="A5" s="17" t="s">
        <v>20</v>
      </c>
      <c r="B5" s="21" t="s">
        <v>21</v>
      </c>
      <c r="C5" s="22" t="s">
        <v>22</v>
      </c>
      <c r="D5" s="21">
        <v>9223.26</v>
      </c>
      <c r="E5" s="23">
        <f>Отопление!F11</f>
        <v>268.53260000000023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39.299999999999997</v>
      </c>
      <c r="F6" s="24">
        <v>0.3</v>
      </c>
      <c r="G6" s="38">
        <f>G7*Отопление!F12</f>
        <v>0.60689999999999977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771</v>
      </c>
      <c r="F7" s="23">
        <v>6.5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1211</v>
      </c>
      <c r="F8" s="23">
        <v>8.6999999999999993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1982</v>
      </c>
      <c r="F9" s="23">
        <v>15.1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31836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2021-02-19T07:13:31Z</cp:lastPrinted>
  <dcterms:created xsi:type="dcterms:W3CDTF">2015-09-15T11:53:49Z</dcterms:created>
  <dcterms:modified xsi:type="dcterms:W3CDTF">2021-03-19T16:15:00Z</dcterms:modified>
</cp:coreProperties>
</file>